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6405" activeTab="0"/>
  </bookViews>
  <sheets>
    <sheet name="Lipogen Forte" sheetId="1" r:id="rId1"/>
    <sheet name="Apex-IHN" sheetId="2" r:id="rId2"/>
    <sheet name="Forte Micro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<sst xmlns="http://schemas.openxmlformats.org/spreadsheetml/2006/main" count="42" uniqueCount="19">
  <si>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Vaccine Reconciliation Tool</t>
  </si>
  <si>
    <t>(vaccine+bag+hose)</t>
  </si>
  <si>
    <t>(vaccine+bag+hose+Soccorex gun)</t>
  </si>
  <si>
    <t>Doses</t>
  </si>
  <si>
    <t>Used</t>
  </si>
  <si>
    <t>(vaccine+bag+hose+Kaycee gun)</t>
  </si>
  <si>
    <t>Weight (g)</t>
  </si>
  <si>
    <t>Assumptions:</t>
  </si>
  <si>
    <t>Weight of Soccorex gun with needle guard = 152.2g</t>
  </si>
  <si>
    <t>Weight of Kaycee gun (with mounted counted) plus needle guard = 303.6</t>
  </si>
  <si>
    <t>Weight of one dose Lipogen Forte = 0.0931g</t>
  </si>
  <si>
    <t>Number of doses per bag (before calibrations) ~ 10200</t>
  </si>
  <si>
    <t>LIPOGEN FORTE</t>
  </si>
  <si>
    <t>APEX-IHN</t>
  </si>
  <si>
    <t>Weight of Soccorex gun without needle guard = 143.9g</t>
  </si>
  <si>
    <t>Weight of one dose Apex-IHN = 0.05g</t>
  </si>
  <si>
    <t>Number of doses per bag (before calibrations) ~ 5200</t>
  </si>
  <si>
    <t>Weight of one dose Forte micro = 0.0466g</t>
  </si>
  <si>
    <t>FORTE MICRO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</si>
</sst>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8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1" fontId="9" fillId="0" borderId="12" xfId="42" applyNumberFormat="1" applyFont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5" fillId="2" borderId="12" xfId="42" applyNumberFormat="1" applyFont="1" applyFill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178" fontId="5" fillId="2" borderId="12" xfId="0" applyNumberFormat="1" applyFont="1" applyFill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="80" zoomScaleNormal="80" zoomScalePageLayoutView="0" workbookViewId="0" topLeftCell="A7">
      <selection activeCell="F11" sqref="F11"/>
    </sheetView>
  </sheetViews>
  <sheetFormatPr defaultColWidth="9.140625" defaultRowHeight="12.75"/>
  <cols>
    <col min="1" max="1" width="18.140625" style="0" customWidth="1"/>
    <col min="2" max="2" width="34.28125" style="0" customWidth="1"/>
    <col min="3" max="3" width="49.140625" style="0" customWidth="1"/>
    <col min="4" max="4" width="50.57421875" style="0" customWidth="1"/>
  </cols>
  <sheetData>
    <row r="1" spans="1:4" ht="20.25">
      <c r="A1" s="24" t="s">
        <v>0</v>
      </c>
      <c r="B1" s="24"/>
      <c r="C1" s="24"/>
      <c r="D1" s="24"/>
    </row>
    <row r="2" spans="1:4" ht="20.25">
      <c r="A2" s="8"/>
      <c r="B2" s="8"/>
      <c r="C2" s="8" t="s">
        <v>12</v>
      </c>
      <c r="D2" s="8"/>
    </row>
    <row r="3" spans="1:4" ht="20.25">
      <c r="A3" s="7"/>
      <c r="B3" s="7"/>
      <c r="C3" s="7"/>
      <c r="D3" s="7"/>
    </row>
    <row r="4" spans="1:4" ht="12.75">
      <c r="A4" s="1"/>
      <c r="B4" s="1"/>
      <c r="C4" s="1"/>
      <c r="D4" s="1"/>
    </row>
    <row r="5" spans="1:5" ht="18">
      <c r="A5" s="2" t="s">
        <v>3</v>
      </c>
      <c r="B5" s="2" t="s">
        <v>6</v>
      </c>
      <c r="C5" s="2" t="s">
        <v>6</v>
      </c>
      <c r="D5" s="2" t="s">
        <v>6</v>
      </c>
      <c r="E5" s="3"/>
    </row>
    <row r="6" spans="1:5" ht="18">
      <c r="A6" s="4" t="s">
        <v>4</v>
      </c>
      <c r="B6" s="4" t="s">
        <v>1</v>
      </c>
      <c r="C6" s="4" t="s">
        <v>2</v>
      </c>
      <c r="D6" s="4" t="s">
        <v>5</v>
      </c>
      <c r="E6" s="3"/>
    </row>
    <row r="7" spans="1:5" ht="18">
      <c r="A7" s="18">
        <v>0</v>
      </c>
      <c r="B7" s="22">
        <v>1015</v>
      </c>
      <c r="C7" s="22">
        <v>1167.2</v>
      </c>
      <c r="D7" s="22">
        <v>1318.6</v>
      </c>
      <c r="E7" s="3"/>
    </row>
    <row r="8" spans="1:5" ht="18">
      <c r="A8" s="13">
        <v>500</v>
      </c>
      <c r="B8" s="21">
        <f>$B$7-(A8*0.0931)</f>
        <v>968.45</v>
      </c>
      <c r="C8" s="21">
        <f aca="true" t="shared" si="0" ref="C8:C27">B8+152.2</f>
        <v>1120.65</v>
      </c>
      <c r="D8" s="21">
        <f>B8+303.6</f>
        <v>1272.0500000000002</v>
      </c>
      <c r="E8" s="3"/>
    </row>
    <row r="9" spans="1:5" ht="18">
      <c r="A9" s="20">
        <v>1000</v>
      </c>
      <c r="B9" s="22">
        <f aca="true" t="shared" si="1" ref="B9:B27">$B$7-(A9*0.0931)</f>
        <v>921.9</v>
      </c>
      <c r="C9" s="22">
        <f t="shared" si="0"/>
        <v>1074.1</v>
      </c>
      <c r="D9" s="22">
        <f aca="true" t="shared" si="2" ref="D9:D27">B9+303.6</f>
        <v>1225.5</v>
      </c>
      <c r="E9" s="3"/>
    </row>
    <row r="10" spans="1:5" ht="18">
      <c r="A10" s="17">
        <v>1500</v>
      </c>
      <c r="B10" s="23">
        <f t="shared" si="1"/>
        <v>875.35</v>
      </c>
      <c r="C10" s="23">
        <f t="shared" si="0"/>
        <v>1027.55</v>
      </c>
      <c r="D10" s="23">
        <f t="shared" si="2"/>
        <v>1178.95</v>
      </c>
      <c r="E10" s="3"/>
    </row>
    <row r="11" spans="1:5" ht="18">
      <c r="A11" s="20">
        <v>2000</v>
      </c>
      <c r="B11" s="22">
        <f t="shared" si="1"/>
        <v>828.8</v>
      </c>
      <c r="C11" s="22">
        <f t="shared" si="0"/>
        <v>981</v>
      </c>
      <c r="D11" s="22">
        <f t="shared" si="2"/>
        <v>1132.4</v>
      </c>
      <c r="E11" s="3"/>
    </row>
    <row r="12" spans="1:5" ht="18">
      <c r="A12" s="17">
        <v>2500</v>
      </c>
      <c r="B12" s="23">
        <f t="shared" si="1"/>
        <v>782.25</v>
      </c>
      <c r="C12" s="23">
        <f t="shared" si="0"/>
        <v>934.45</v>
      </c>
      <c r="D12" s="23">
        <f t="shared" si="2"/>
        <v>1085.85</v>
      </c>
      <c r="E12" s="3"/>
    </row>
    <row r="13" spans="1:5" ht="18">
      <c r="A13" s="20">
        <v>3000</v>
      </c>
      <c r="B13" s="22">
        <f t="shared" si="1"/>
        <v>735.7</v>
      </c>
      <c r="C13" s="22">
        <f t="shared" si="0"/>
        <v>887.9000000000001</v>
      </c>
      <c r="D13" s="22">
        <f t="shared" si="2"/>
        <v>1039.3000000000002</v>
      </c>
      <c r="E13" s="3"/>
    </row>
    <row r="14" spans="1:5" ht="18">
      <c r="A14" s="17">
        <v>3500</v>
      </c>
      <c r="B14" s="23">
        <f t="shared" si="1"/>
        <v>689.15</v>
      </c>
      <c r="C14" s="23">
        <f t="shared" si="0"/>
        <v>841.3499999999999</v>
      </c>
      <c r="D14" s="23">
        <f t="shared" si="2"/>
        <v>992.75</v>
      </c>
      <c r="E14" s="3"/>
    </row>
    <row r="15" spans="1:5" ht="18">
      <c r="A15" s="20">
        <v>4000</v>
      </c>
      <c r="B15" s="22">
        <f t="shared" si="1"/>
        <v>642.5999999999999</v>
      </c>
      <c r="C15" s="22">
        <f t="shared" si="0"/>
        <v>794.8</v>
      </c>
      <c r="D15" s="22">
        <f t="shared" si="2"/>
        <v>946.1999999999999</v>
      </c>
      <c r="E15" s="3"/>
    </row>
    <row r="16" spans="1:5" ht="18">
      <c r="A16" s="17">
        <v>4500</v>
      </c>
      <c r="B16" s="23">
        <f t="shared" si="1"/>
        <v>596.05</v>
      </c>
      <c r="C16" s="23">
        <f t="shared" si="0"/>
        <v>748.25</v>
      </c>
      <c r="D16" s="23">
        <f t="shared" si="2"/>
        <v>899.65</v>
      </c>
      <c r="E16" s="3"/>
    </row>
    <row r="17" spans="1:5" ht="18">
      <c r="A17" s="20">
        <v>5000</v>
      </c>
      <c r="B17" s="22">
        <f t="shared" si="1"/>
        <v>549.5</v>
      </c>
      <c r="C17" s="22">
        <f t="shared" si="0"/>
        <v>701.7</v>
      </c>
      <c r="D17" s="22">
        <f t="shared" si="2"/>
        <v>853.1</v>
      </c>
      <c r="E17" s="3"/>
    </row>
    <row r="18" spans="1:5" ht="18">
      <c r="A18" s="17">
        <v>5500</v>
      </c>
      <c r="B18" s="23">
        <f t="shared" si="1"/>
        <v>502.94999999999993</v>
      </c>
      <c r="C18" s="23">
        <f t="shared" si="0"/>
        <v>655.1499999999999</v>
      </c>
      <c r="D18" s="23">
        <f t="shared" si="2"/>
        <v>806.55</v>
      </c>
      <c r="E18" s="3"/>
    </row>
    <row r="19" spans="1:5" ht="18">
      <c r="A19" s="20">
        <v>6000</v>
      </c>
      <c r="B19" s="22">
        <f t="shared" si="1"/>
        <v>456.4</v>
      </c>
      <c r="C19" s="22">
        <f t="shared" si="0"/>
        <v>608.5999999999999</v>
      </c>
      <c r="D19" s="22">
        <f t="shared" si="2"/>
        <v>760</v>
      </c>
      <c r="E19" s="3"/>
    </row>
    <row r="20" spans="1:5" ht="18">
      <c r="A20" s="17">
        <v>6500</v>
      </c>
      <c r="B20" s="23">
        <f t="shared" si="1"/>
        <v>409.85</v>
      </c>
      <c r="C20" s="23">
        <f t="shared" si="0"/>
        <v>562.05</v>
      </c>
      <c r="D20" s="23">
        <f t="shared" si="2"/>
        <v>713.45</v>
      </c>
      <c r="E20" s="3"/>
    </row>
    <row r="21" spans="1:5" ht="18">
      <c r="A21" s="20">
        <v>7000</v>
      </c>
      <c r="B21" s="22">
        <f t="shared" si="1"/>
        <v>363.29999999999995</v>
      </c>
      <c r="C21" s="22">
        <f t="shared" si="0"/>
        <v>515.5</v>
      </c>
      <c r="D21" s="22">
        <f t="shared" si="2"/>
        <v>666.9</v>
      </c>
      <c r="E21" s="3"/>
    </row>
    <row r="22" spans="1:5" ht="18">
      <c r="A22" s="17">
        <v>7500</v>
      </c>
      <c r="B22" s="23">
        <f t="shared" si="1"/>
        <v>316.75</v>
      </c>
      <c r="C22" s="23">
        <f t="shared" si="0"/>
        <v>468.95</v>
      </c>
      <c r="D22" s="23">
        <f t="shared" si="2"/>
        <v>620.35</v>
      </c>
      <c r="E22" s="3"/>
    </row>
    <row r="23" spans="1:5" ht="18">
      <c r="A23" s="20">
        <v>8000</v>
      </c>
      <c r="B23" s="22">
        <f t="shared" si="1"/>
        <v>270.19999999999993</v>
      </c>
      <c r="C23" s="22">
        <f t="shared" si="0"/>
        <v>422.3999999999999</v>
      </c>
      <c r="D23" s="22">
        <f t="shared" si="2"/>
        <v>573.8</v>
      </c>
      <c r="E23" s="3"/>
    </row>
    <row r="24" spans="1:5" ht="18">
      <c r="A24" s="17">
        <v>8500</v>
      </c>
      <c r="B24" s="23">
        <f t="shared" si="1"/>
        <v>223.64999999999998</v>
      </c>
      <c r="C24" s="23">
        <f t="shared" si="0"/>
        <v>375.84999999999997</v>
      </c>
      <c r="D24" s="23">
        <f t="shared" si="2"/>
        <v>527.25</v>
      </c>
      <c r="E24" s="3"/>
    </row>
    <row r="25" spans="1:5" ht="18">
      <c r="A25" s="20">
        <v>9000</v>
      </c>
      <c r="B25" s="22">
        <f t="shared" si="1"/>
        <v>177.10000000000002</v>
      </c>
      <c r="C25" s="22">
        <f t="shared" si="0"/>
        <v>329.3</v>
      </c>
      <c r="D25" s="22">
        <f t="shared" si="2"/>
        <v>480.70000000000005</v>
      </c>
      <c r="E25" s="3"/>
    </row>
    <row r="26" spans="1:5" ht="18">
      <c r="A26" s="17">
        <v>9500</v>
      </c>
      <c r="B26" s="23">
        <f t="shared" si="1"/>
        <v>130.54999999999995</v>
      </c>
      <c r="C26" s="23">
        <f t="shared" si="0"/>
        <v>282.74999999999994</v>
      </c>
      <c r="D26" s="23">
        <f t="shared" si="2"/>
        <v>434.15</v>
      </c>
      <c r="E26" s="3"/>
    </row>
    <row r="27" spans="1:5" ht="18">
      <c r="A27" s="20">
        <v>10000</v>
      </c>
      <c r="B27" s="22">
        <f t="shared" si="1"/>
        <v>84</v>
      </c>
      <c r="C27" s="22">
        <f t="shared" si="0"/>
        <v>236.2</v>
      </c>
      <c r="D27" s="22">
        <f t="shared" si="2"/>
        <v>387.6</v>
      </c>
      <c r="E27" s="3"/>
    </row>
    <row r="28" spans="1:5" ht="18">
      <c r="A28" s="3"/>
      <c r="B28" s="3"/>
      <c r="C28" s="3"/>
      <c r="D28" s="3"/>
      <c r="E28" s="3"/>
    </row>
    <row r="29" spans="1:5" ht="18">
      <c r="A29" s="5" t="s">
        <v>7</v>
      </c>
      <c r="B29" s="3" t="s">
        <v>8</v>
      </c>
      <c r="C29" s="3"/>
      <c r="D29" s="3"/>
      <c r="E29" s="3"/>
    </row>
    <row r="30" spans="1:5" ht="18">
      <c r="A30" s="3"/>
      <c r="B30" s="3" t="s">
        <v>9</v>
      </c>
      <c r="C30" s="3"/>
      <c r="D30" s="3"/>
      <c r="E30" s="3"/>
    </row>
    <row r="31" spans="1:5" ht="18">
      <c r="A31" s="3"/>
      <c r="B31" s="3" t="s">
        <v>10</v>
      </c>
      <c r="C31" s="3"/>
      <c r="D31" s="3"/>
      <c r="E31" s="3"/>
    </row>
    <row r="32" spans="1:5" ht="18">
      <c r="A32" s="3"/>
      <c r="B32" s="3" t="s">
        <v>11</v>
      </c>
      <c r="C32" s="3"/>
      <c r="D32" s="3"/>
      <c r="E32" s="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4.57421875" style="0" customWidth="1"/>
    <col min="2" max="2" width="43.7109375" style="0" customWidth="1"/>
    <col min="3" max="3" width="59.8515625" style="0" customWidth="1"/>
    <col min="4" max="4" width="50.57421875" style="0" customWidth="1"/>
  </cols>
  <sheetData>
    <row r="1" spans="1:4" ht="20.25">
      <c r="A1" s="24" t="s">
        <v>0</v>
      </c>
      <c r="B1" s="24"/>
      <c r="C1" s="24"/>
      <c r="D1" s="7"/>
    </row>
    <row r="2" spans="1:4" ht="23.25">
      <c r="A2" s="25" t="s">
        <v>13</v>
      </c>
      <c r="B2" s="25"/>
      <c r="C2" s="25"/>
      <c r="D2" s="7"/>
    </row>
    <row r="3" spans="1:4" ht="20.25">
      <c r="A3" s="7"/>
      <c r="B3" s="7"/>
      <c r="C3" s="7"/>
      <c r="D3" s="7"/>
    </row>
    <row r="4" spans="1:4" ht="12.75">
      <c r="A4" s="1"/>
      <c r="B4" s="1"/>
      <c r="C4" s="1"/>
      <c r="D4" s="1"/>
    </row>
    <row r="5" spans="1:4" ht="18">
      <c r="A5" s="2" t="s">
        <v>3</v>
      </c>
      <c r="B5" s="2" t="s">
        <v>6</v>
      </c>
      <c r="C5" s="2" t="s">
        <v>6</v>
      </c>
      <c r="D5" s="3"/>
    </row>
    <row r="6" spans="1:4" ht="18">
      <c r="A6" s="4" t="s">
        <v>4</v>
      </c>
      <c r="B6" s="4" t="s">
        <v>1</v>
      </c>
      <c r="C6" s="4" t="s">
        <v>2</v>
      </c>
      <c r="D6" s="3"/>
    </row>
    <row r="7" spans="1:4" ht="18">
      <c r="A7" s="18">
        <v>0</v>
      </c>
      <c r="B7" s="19">
        <v>315</v>
      </c>
      <c r="C7" s="19">
        <f>B7+143.9</f>
        <v>458.9</v>
      </c>
      <c r="D7" s="3"/>
    </row>
    <row r="8" spans="1:4" ht="18">
      <c r="A8" s="13">
        <v>500</v>
      </c>
      <c r="B8" s="6">
        <f>$B$7-(A8*0.05)</f>
        <v>290</v>
      </c>
      <c r="C8" s="6">
        <f aca="true" t="shared" si="0" ref="C8:C17">B8+143.9</f>
        <v>433.9</v>
      </c>
      <c r="D8" s="3"/>
    </row>
    <row r="9" spans="1:4" ht="18">
      <c r="A9" s="20">
        <v>1000</v>
      </c>
      <c r="B9" s="19">
        <f aca="true" t="shared" si="1" ref="B9:B17">$B$7-(A9*0.05)</f>
        <v>265</v>
      </c>
      <c r="C9" s="19">
        <f t="shared" si="0"/>
        <v>408.9</v>
      </c>
      <c r="D9" s="3"/>
    </row>
    <row r="10" spans="1:4" ht="18">
      <c r="A10" s="17">
        <v>1500</v>
      </c>
      <c r="B10" s="6">
        <f t="shared" si="1"/>
        <v>240</v>
      </c>
      <c r="C10" s="6">
        <f t="shared" si="0"/>
        <v>383.9</v>
      </c>
      <c r="D10" s="3"/>
    </row>
    <row r="11" spans="1:4" ht="18">
      <c r="A11" s="20">
        <v>2000</v>
      </c>
      <c r="B11" s="19">
        <f t="shared" si="1"/>
        <v>215</v>
      </c>
      <c r="C11" s="19">
        <f t="shared" si="0"/>
        <v>358.9</v>
      </c>
      <c r="D11" s="3"/>
    </row>
    <row r="12" spans="1:4" ht="18">
      <c r="A12" s="17">
        <v>2500</v>
      </c>
      <c r="B12" s="6">
        <f t="shared" si="1"/>
        <v>190</v>
      </c>
      <c r="C12" s="6">
        <f t="shared" si="0"/>
        <v>333.9</v>
      </c>
      <c r="D12" s="3"/>
    </row>
    <row r="13" spans="1:4" ht="18">
      <c r="A13" s="20">
        <v>3000</v>
      </c>
      <c r="B13" s="19">
        <f t="shared" si="1"/>
        <v>165</v>
      </c>
      <c r="C13" s="19">
        <f t="shared" si="0"/>
        <v>308.9</v>
      </c>
      <c r="D13" s="3"/>
    </row>
    <row r="14" spans="1:4" ht="18">
      <c r="A14" s="17">
        <v>3500</v>
      </c>
      <c r="B14" s="6">
        <f t="shared" si="1"/>
        <v>140</v>
      </c>
      <c r="C14" s="6">
        <f t="shared" si="0"/>
        <v>283.9</v>
      </c>
      <c r="D14" s="3"/>
    </row>
    <row r="15" spans="1:4" ht="18">
      <c r="A15" s="20">
        <v>4000</v>
      </c>
      <c r="B15" s="19">
        <f t="shared" si="1"/>
        <v>115</v>
      </c>
      <c r="C15" s="19">
        <f t="shared" si="0"/>
        <v>258.9</v>
      </c>
      <c r="D15" s="3"/>
    </row>
    <row r="16" spans="1:4" ht="18">
      <c r="A16" s="17">
        <v>4500</v>
      </c>
      <c r="B16" s="6">
        <f t="shared" si="1"/>
        <v>90</v>
      </c>
      <c r="C16" s="6">
        <f t="shared" si="0"/>
        <v>233.9</v>
      </c>
      <c r="D16" s="3"/>
    </row>
    <row r="17" spans="1:4" ht="18">
      <c r="A17" s="20">
        <v>5000</v>
      </c>
      <c r="B17" s="19">
        <f t="shared" si="1"/>
        <v>65</v>
      </c>
      <c r="C17" s="19">
        <f t="shared" si="0"/>
        <v>208.9</v>
      </c>
      <c r="D17" s="3"/>
    </row>
    <row r="18" spans="1:5" ht="18">
      <c r="A18" s="3"/>
      <c r="B18" s="3"/>
      <c r="C18" s="3"/>
      <c r="D18" s="3"/>
      <c r="E18" s="3"/>
    </row>
    <row r="19" spans="1:5" ht="18">
      <c r="A19" s="5" t="s">
        <v>7</v>
      </c>
      <c r="B19" s="3" t="s">
        <v>14</v>
      </c>
      <c r="C19" s="3"/>
      <c r="D19" s="3"/>
      <c r="E19" s="3"/>
    </row>
    <row r="20" spans="1:5" ht="18">
      <c r="A20" s="3"/>
      <c r="B20" s="3" t="s">
        <v>15</v>
      </c>
      <c r="C20" s="3"/>
      <c r="D20" s="3"/>
      <c r="E20" s="3"/>
    </row>
    <row r="21" spans="1:5" ht="18">
      <c r="A21" s="3"/>
      <c r="B21" s="3" t="s">
        <v>16</v>
      </c>
      <c r="C21" s="3"/>
      <c r="D21" s="3"/>
      <c r="E21" s="3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0" zoomScaleNormal="80" zoomScalePageLayoutView="0" workbookViewId="0" topLeftCell="A1">
      <selection activeCell="C8" sqref="C8:D8"/>
    </sheetView>
  </sheetViews>
  <sheetFormatPr defaultColWidth="9.140625" defaultRowHeight="12.75"/>
  <cols>
    <col min="1" max="1" width="18.140625" style="0" customWidth="1"/>
    <col min="2" max="2" width="34.28125" style="0" customWidth="1"/>
    <col min="3" max="3" width="49.140625" style="0" customWidth="1"/>
    <col min="4" max="4" width="50.57421875" style="0" customWidth="1"/>
  </cols>
  <sheetData>
    <row r="1" spans="1:4" ht="20.25">
      <c r="A1" s="24" t="s">
        <v>0</v>
      </c>
      <c r="B1" s="24"/>
      <c r="C1" s="24"/>
      <c r="D1" s="24"/>
    </row>
    <row r="2" spans="1:4" ht="23.25">
      <c r="A2" s="8"/>
      <c r="B2" s="8"/>
      <c r="C2" s="11" t="s">
        <v>18</v>
      </c>
      <c r="D2" s="8"/>
    </row>
    <row r="3" spans="1:4" ht="20.25">
      <c r="A3" s="7"/>
      <c r="B3" s="7"/>
      <c r="C3" s="7"/>
      <c r="D3" s="7"/>
    </row>
    <row r="4" spans="1:4" ht="12.75">
      <c r="A4" s="1"/>
      <c r="B4" s="1"/>
      <c r="C4" s="1"/>
      <c r="D4" s="1"/>
    </row>
    <row r="5" spans="1:7" ht="18">
      <c r="A5" s="2" t="s">
        <v>3</v>
      </c>
      <c r="B5" s="2" t="s">
        <v>6</v>
      </c>
      <c r="C5" s="2" t="s">
        <v>6</v>
      </c>
      <c r="D5" s="2" t="s">
        <v>6</v>
      </c>
      <c r="E5" s="3"/>
      <c r="G5" s="9"/>
    </row>
    <row r="6" spans="1:7" ht="18">
      <c r="A6" s="4" t="s">
        <v>4</v>
      </c>
      <c r="B6" s="4" t="s">
        <v>1</v>
      </c>
      <c r="C6" s="4" t="s">
        <v>2</v>
      </c>
      <c r="D6" s="4" t="s">
        <v>5</v>
      </c>
      <c r="E6" s="3"/>
      <c r="G6" s="10"/>
    </row>
    <row r="7" spans="1:7" ht="18">
      <c r="A7" s="18">
        <v>0</v>
      </c>
      <c r="B7" s="19">
        <f>475+30+25</f>
        <v>530</v>
      </c>
      <c r="C7" s="19">
        <f>B7+152.2</f>
        <v>682.2</v>
      </c>
      <c r="D7" s="19">
        <f>B7+303.6</f>
        <v>833.6</v>
      </c>
      <c r="E7" s="3"/>
      <c r="G7" s="10"/>
    </row>
    <row r="8" spans="1:7" s="15" customFormat="1" ht="15">
      <c r="A8" s="13">
        <v>500</v>
      </c>
      <c r="B8" s="14">
        <f>$B$7-(A8*0.0466)</f>
        <v>506.7</v>
      </c>
      <c r="C8" s="14">
        <f aca="true" t="shared" si="0" ref="C8:C26">B8+152.2</f>
        <v>658.9</v>
      </c>
      <c r="D8" s="14">
        <f aca="true" t="shared" si="1" ref="D8:D27">B8+303.6</f>
        <v>810.3</v>
      </c>
      <c r="G8" s="16"/>
    </row>
    <row r="9" spans="1:7" ht="18">
      <c r="A9" s="20">
        <v>1000</v>
      </c>
      <c r="B9" s="19">
        <f>$B$7-(A9*0.0466)</f>
        <v>483.4</v>
      </c>
      <c r="C9" s="19">
        <f t="shared" si="0"/>
        <v>635.5999999999999</v>
      </c>
      <c r="D9" s="19">
        <f t="shared" si="1"/>
        <v>787</v>
      </c>
      <c r="E9" s="3"/>
      <c r="G9" s="10"/>
    </row>
    <row r="10" spans="1:7" s="15" customFormat="1" ht="15">
      <c r="A10" s="17">
        <v>1500</v>
      </c>
      <c r="B10" s="14">
        <f>$B$7-(A10*0.0466)</f>
        <v>460.1</v>
      </c>
      <c r="C10" s="14">
        <f t="shared" si="0"/>
        <v>612.3</v>
      </c>
      <c r="D10" s="14">
        <f t="shared" si="1"/>
        <v>763.7</v>
      </c>
      <c r="G10" s="16"/>
    </row>
    <row r="11" spans="1:5" ht="18">
      <c r="A11" s="20">
        <v>2000</v>
      </c>
      <c r="B11" s="19">
        <f aca="true" t="shared" si="2" ref="B11:B27">$B$7-(A11*0.0466)</f>
        <v>436.8</v>
      </c>
      <c r="C11" s="19">
        <f t="shared" si="0"/>
        <v>589</v>
      </c>
      <c r="D11" s="19">
        <f t="shared" si="1"/>
        <v>740.4000000000001</v>
      </c>
      <c r="E11" s="3"/>
    </row>
    <row r="12" spans="1:4" s="15" customFormat="1" ht="15">
      <c r="A12" s="17">
        <v>2500</v>
      </c>
      <c r="B12" s="14">
        <f>$B$7-(A12*0.0466)</f>
        <v>413.5</v>
      </c>
      <c r="C12" s="14">
        <f t="shared" si="0"/>
        <v>565.7</v>
      </c>
      <c r="D12" s="14">
        <f t="shared" si="1"/>
        <v>717.1</v>
      </c>
    </row>
    <row r="13" spans="1:5" ht="18">
      <c r="A13" s="20">
        <v>3000</v>
      </c>
      <c r="B13" s="19">
        <f t="shared" si="2"/>
        <v>390.2</v>
      </c>
      <c r="C13" s="19">
        <f t="shared" si="0"/>
        <v>542.4</v>
      </c>
      <c r="D13" s="19">
        <f t="shared" si="1"/>
        <v>693.8</v>
      </c>
      <c r="E13" s="3"/>
    </row>
    <row r="14" spans="1:4" s="15" customFormat="1" ht="15">
      <c r="A14" s="17">
        <v>3500</v>
      </c>
      <c r="B14" s="14">
        <f>$B$7-(A14*0.0466)</f>
        <v>366.9</v>
      </c>
      <c r="C14" s="14">
        <f t="shared" si="0"/>
        <v>519.0999999999999</v>
      </c>
      <c r="D14" s="14">
        <f t="shared" si="1"/>
        <v>670.5</v>
      </c>
    </row>
    <row r="15" spans="1:5" ht="18">
      <c r="A15" s="20">
        <v>4000</v>
      </c>
      <c r="B15" s="19">
        <f t="shared" si="2"/>
        <v>343.6</v>
      </c>
      <c r="C15" s="19">
        <f t="shared" si="0"/>
        <v>495.8</v>
      </c>
      <c r="D15" s="19">
        <f t="shared" si="1"/>
        <v>647.2</v>
      </c>
      <c r="E15" s="3"/>
    </row>
    <row r="16" spans="1:4" s="15" customFormat="1" ht="15">
      <c r="A16" s="17">
        <v>4500</v>
      </c>
      <c r="B16" s="14">
        <f>$B$7-(A16*0.0466)</f>
        <v>320.29999999999995</v>
      </c>
      <c r="C16" s="14">
        <f t="shared" si="0"/>
        <v>472.49999999999994</v>
      </c>
      <c r="D16" s="14">
        <f t="shared" si="1"/>
        <v>623.9</v>
      </c>
    </row>
    <row r="17" spans="1:5" ht="18">
      <c r="A17" s="20">
        <v>5000</v>
      </c>
      <c r="B17" s="19">
        <f t="shared" si="2"/>
        <v>297</v>
      </c>
      <c r="C17" s="19">
        <f t="shared" si="0"/>
        <v>449.2</v>
      </c>
      <c r="D17" s="19">
        <f t="shared" si="1"/>
        <v>600.6</v>
      </c>
      <c r="E17" s="3"/>
    </row>
    <row r="18" spans="1:4" s="15" customFormat="1" ht="15">
      <c r="A18" s="17">
        <v>5500</v>
      </c>
      <c r="B18" s="14">
        <f>$B$7-(A18*0.0466)</f>
        <v>273.7</v>
      </c>
      <c r="C18" s="14">
        <f t="shared" si="0"/>
        <v>425.9</v>
      </c>
      <c r="D18" s="14">
        <f t="shared" si="1"/>
        <v>577.3</v>
      </c>
    </row>
    <row r="19" spans="1:5" ht="18">
      <c r="A19" s="20">
        <v>6000</v>
      </c>
      <c r="B19" s="19">
        <f t="shared" si="2"/>
        <v>250.39999999999998</v>
      </c>
      <c r="C19" s="19">
        <f t="shared" si="0"/>
        <v>402.59999999999997</v>
      </c>
      <c r="D19" s="19">
        <f t="shared" si="1"/>
        <v>554</v>
      </c>
      <c r="E19" s="3"/>
    </row>
    <row r="20" spans="1:4" s="15" customFormat="1" ht="15">
      <c r="A20" s="17">
        <v>6500</v>
      </c>
      <c r="B20" s="14">
        <f>$B$7-(A20*0.0466)</f>
        <v>227.09999999999997</v>
      </c>
      <c r="C20" s="14">
        <f t="shared" si="0"/>
        <v>379.29999999999995</v>
      </c>
      <c r="D20" s="14">
        <f t="shared" si="1"/>
        <v>530.7</v>
      </c>
    </row>
    <row r="21" spans="1:5" ht="18">
      <c r="A21" s="20">
        <v>7000</v>
      </c>
      <c r="B21" s="19">
        <f t="shared" si="2"/>
        <v>203.79999999999995</v>
      </c>
      <c r="C21" s="19">
        <f t="shared" si="0"/>
        <v>355.99999999999994</v>
      </c>
      <c r="D21" s="19">
        <f t="shared" si="1"/>
        <v>507.4</v>
      </c>
      <c r="E21" s="3"/>
    </row>
    <row r="22" spans="1:4" s="15" customFormat="1" ht="15">
      <c r="A22" s="17">
        <v>7500</v>
      </c>
      <c r="B22" s="14">
        <f>$B$7-(A22*0.0466)</f>
        <v>180.5</v>
      </c>
      <c r="C22" s="14">
        <f t="shared" si="0"/>
        <v>332.7</v>
      </c>
      <c r="D22" s="14">
        <f t="shared" si="1"/>
        <v>484.1</v>
      </c>
    </row>
    <row r="23" spans="1:5" ht="18">
      <c r="A23" s="20">
        <v>8000</v>
      </c>
      <c r="B23" s="19">
        <f t="shared" si="2"/>
        <v>157.2</v>
      </c>
      <c r="C23" s="19">
        <f t="shared" si="0"/>
        <v>309.4</v>
      </c>
      <c r="D23" s="19">
        <f t="shared" si="1"/>
        <v>460.8</v>
      </c>
      <c r="E23" s="3"/>
    </row>
    <row r="24" spans="1:4" s="15" customFormat="1" ht="15">
      <c r="A24" s="17">
        <v>8500</v>
      </c>
      <c r="B24" s="14">
        <f>$B$7-(A24*0.0466)</f>
        <v>133.89999999999998</v>
      </c>
      <c r="C24" s="14">
        <f t="shared" si="0"/>
        <v>286.09999999999997</v>
      </c>
      <c r="D24" s="14">
        <f t="shared" si="1"/>
        <v>437.5</v>
      </c>
    </row>
    <row r="25" spans="1:5" ht="18">
      <c r="A25" s="20">
        <v>9000</v>
      </c>
      <c r="B25" s="19">
        <f t="shared" si="2"/>
        <v>110.59999999999997</v>
      </c>
      <c r="C25" s="19">
        <f t="shared" si="0"/>
        <v>262.79999999999995</v>
      </c>
      <c r="D25" s="19">
        <f t="shared" si="1"/>
        <v>414.2</v>
      </c>
      <c r="E25" s="3"/>
    </row>
    <row r="26" spans="1:4" s="15" customFormat="1" ht="15">
      <c r="A26" s="17">
        <v>9500</v>
      </c>
      <c r="B26" s="14">
        <f>$B$7-(A26*0.0466)</f>
        <v>87.29999999999995</v>
      </c>
      <c r="C26" s="14">
        <f t="shared" si="0"/>
        <v>239.49999999999994</v>
      </c>
      <c r="D26" s="14">
        <f t="shared" si="1"/>
        <v>390.9</v>
      </c>
    </row>
    <row r="27" spans="1:5" ht="18">
      <c r="A27" s="20">
        <v>10000</v>
      </c>
      <c r="B27" s="19">
        <f t="shared" si="2"/>
        <v>64</v>
      </c>
      <c r="C27" s="19">
        <f>B27+152.2</f>
        <v>216.2</v>
      </c>
      <c r="D27" s="19">
        <f t="shared" si="1"/>
        <v>367.6</v>
      </c>
      <c r="E27" s="3"/>
    </row>
    <row r="28" spans="1:5" ht="18">
      <c r="A28" s="3"/>
      <c r="B28" s="3"/>
      <c r="C28" s="3"/>
      <c r="D28" s="3"/>
      <c r="E28" s="3"/>
    </row>
    <row r="29" spans="1:5" ht="18">
      <c r="A29" s="5" t="s">
        <v>7</v>
      </c>
      <c r="B29" s="12" t="s">
        <v>8</v>
      </c>
      <c r="C29" s="3"/>
      <c r="D29" s="3"/>
      <c r="E29" s="3"/>
    </row>
    <row r="30" spans="1:5" ht="18">
      <c r="A30" s="3"/>
      <c r="B30" s="12" t="s">
        <v>9</v>
      </c>
      <c r="C30" s="3"/>
      <c r="D30" s="3"/>
      <c r="E30" s="3"/>
    </row>
    <row r="31" spans="1:5" ht="18">
      <c r="A31" s="3"/>
      <c r="B31" s="3" t="s">
        <v>17</v>
      </c>
      <c r="C31" s="3"/>
      <c r="D31" s="3"/>
      <c r="E31" s="3"/>
    </row>
    <row r="32" spans="1:5" ht="18">
      <c r="A32" s="3"/>
      <c r="B32" s="3" t="s">
        <v>11</v>
      </c>
      <c r="C32" s="3"/>
      <c r="D32" s="3"/>
      <c r="E32" s="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Harvest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Heidi Fuerste</cp:lastModifiedBy>
  <cp:lastPrinted>2011-08-02T02:23:17Z</cp:lastPrinted>
  <dcterms:created xsi:type="dcterms:W3CDTF">2010-11-15T22:00:44Z</dcterms:created>
  <dcterms:modified xsi:type="dcterms:W3CDTF">2012-08-01T16:32:09Z</dcterms:modified>
  <cp:category/>
  <cp:version/>
  <cp:contentType/>
  <cp:contentStatus/>
</cp:coreProperties>
</file>